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подпись'!$A$1:$G$49</definedName>
  </definedNames>
  <calcPr calcId="125725"/>
</workbook>
</file>

<file path=xl/calcChain.xml><?xml version="1.0" encoding="utf-8"?>
<calcChain xmlns="http://schemas.openxmlformats.org/spreadsheetml/2006/main">
  <c r="G37" i="10"/>
  <c r="G39"/>
  <c r="G40"/>
  <c r="G41"/>
  <c r="G42"/>
  <c r="G34"/>
  <c r="G33"/>
  <c r="C49"/>
  <c r="C40"/>
  <c r="C37"/>
  <c r="C33"/>
  <c r="C42" s="1"/>
  <c r="F41"/>
  <c r="D40"/>
  <c r="E37"/>
  <c r="D37"/>
  <c r="F39"/>
  <c r="F38"/>
  <c r="E35"/>
  <c r="D35"/>
  <c r="F36"/>
  <c r="F34"/>
  <c r="E33"/>
  <c r="D33"/>
  <c r="F33" s="1"/>
  <c r="F32"/>
  <c r="E31"/>
  <c r="E42" s="1"/>
  <c r="D31"/>
  <c r="D42" s="1"/>
  <c r="G26" l="1"/>
  <c r="G25"/>
  <c r="G24"/>
  <c r="G19"/>
  <c r="G16"/>
  <c r="G12"/>
  <c r="G11"/>
  <c r="G10"/>
  <c r="G9"/>
  <c r="C23"/>
  <c r="C8"/>
  <c r="F40"/>
  <c r="F37"/>
  <c r="F35"/>
  <c r="F31"/>
  <c r="E8"/>
  <c r="D8"/>
  <c r="E23"/>
  <c r="G23" s="1"/>
  <c r="D23"/>
  <c r="E49"/>
  <c r="D49"/>
  <c r="D43"/>
  <c r="C29" l="1"/>
  <c r="G8"/>
  <c r="F23"/>
  <c r="F42"/>
  <c r="E43"/>
  <c r="F8"/>
  <c r="C43" l="1"/>
  <c r="G29"/>
</calcChain>
</file>

<file path=xl/sharedStrings.xml><?xml version="1.0" encoding="utf-8"?>
<sst xmlns="http://schemas.openxmlformats.org/spreadsheetml/2006/main" count="70" uniqueCount="68">
  <si>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</si>
  <si>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</si>
  <si>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</si>
  <si>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</si>
  <si>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</si>
  <si>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</si>
  <si>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</si>
  <si>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</si>
  <si>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</si>
  <si>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</si>
  <si>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</si>
  <si>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</si>
  <si>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</si>
  <si>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</si>
  <si>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</si>
  <si>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</si>
  <si>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</si>
  <si>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</si>
  <si>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</si>
  <si>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</si>
  <si>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</si>
  <si>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</si>
  <si>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</si>
  <si>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</si>
  <si>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</si>
  <si>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</si>
  <si>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</si>
  <si>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</si>
  <si>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</si>
  <si>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</si>
  <si>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</si>
  <si>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</si>
  <si>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</si>
  <si>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</si>
  <si>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</si>
  <si>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</si>
  <si>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Бюджетные назначения на 2016 год</t>
  </si>
  <si>
    <t>Кассовое исполнение
 за  январь-март 2016 года</t>
  </si>
  <si>
    <t>% исполнения 2016 к 2015 году</t>
  </si>
  <si>
    <t>Кассовое исполнение
 за  январь-март 2015 года</t>
  </si>
  <si>
    <t>1 01 00000 00 0000 000</t>
  </si>
  <si>
    <t>1 03 00000 00 0000 000</t>
  </si>
  <si>
    <t>1 05 00000 00 0000 000</t>
  </si>
  <si>
    <t>1 06 00000 00 0000 000</t>
  </si>
  <si>
    <t>1 11 00000 00 0000 000</t>
  </si>
  <si>
    <t>1 14 00000 00 0000 000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</si>
  <si>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</si>
  <si>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2 00 00000 00 0000 000</t>
  </si>
  <si>
    <t>0100</t>
  </si>
  <si>
    <t>0200</t>
  </si>
  <si>
    <t>0400</t>
  </si>
  <si>
    <t>0500</t>
  </si>
  <si>
    <t>1400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</si>
  <si>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</si>
  <si>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</si>
  <si>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</si>
  <si>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</si>
  <si>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0409</t>
  </si>
  <si>
    <t>Дорожное хозяйство (дорожные фонды)</t>
  </si>
  <si>
    <t>0502</t>
  </si>
  <si>
    <t>0503</t>
  </si>
  <si>
    <t>Коммунальное хозяйство</t>
  </si>
  <si>
    <t>Благоустройство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</si>
  <si>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</si>
  <si>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</si>
  <si>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</si>
  <si>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% исполнения к плану 2016 года</t>
  </si>
  <si>
    <t>Сведения об исполнении бюджета Романовского муниципального образования Романовского муниципального района Саратовской области на 1 апреля 2016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</si>
</sst>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justify" wrapText="1"/>
    </xf>
    <xf numFmtId="165" fontId="1" fillId="2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164" fontId="0" fillId="0" borderId="1" xfId="0" applyNumberFormat="1" applyFont="1" applyFill="1" applyBorder="1"/>
    <xf numFmtId="0" fontId="0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justify" wrapText="1"/>
    </xf>
    <xf numFmtId="0" fontId="2" fillId="2" borderId="1" xfId="0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165" fontId="0" fillId="2" borderId="1" xfId="0" applyNumberForma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zoomScale="110" zoomScaleNormal="110" workbookViewId="0">
      <selection activeCell="J9" sqref="J9"/>
    </sheetView>
  </sheetViews>
  <sheetFormatPr defaultRowHeight="11.25"/>
  <cols>
    <col min="1" max="1" width="22.33203125" customWidth="1"/>
    <col min="2" max="2" width="48.664062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3" t="s">
        <v>67</v>
      </c>
      <c r="C1" s="53"/>
      <c r="D1" s="53"/>
      <c r="E1" s="53"/>
      <c r="F1" s="53"/>
      <c r="G1" s="18"/>
    </row>
    <row r="2" spans="1:10" s="1" customFormat="1" ht="15.75">
      <c r="B2" s="53"/>
      <c r="C2" s="53"/>
      <c r="D2" s="53"/>
      <c r="E2" s="53"/>
      <c r="F2" s="53"/>
      <c r="G2" s="18"/>
    </row>
    <row r="3" spans="1:10" ht="46.5" customHeight="1">
      <c r="B3" s="53"/>
      <c r="C3" s="53"/>
      <c r="D3" s="53"/>
      <c r="E3" s="53"/>
      <c r="F3" s="53"/>
      <c r="G3" s="18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19" t="s">
        <v>65</v>
      </c>
      <c r="B5" s="20" t="s">
        <v>6</v>
      </c>
      <c r="C5" s="20" t="s">
        <v>39</v>
      </c>
      <c r="D5" s="20" t="s">
        <v>36</v>
      </c>
      <c r="E5" s="20" t="s">
        <v>37</v>
      </c>
      <c r="F5" s="48" t="s">
        <v>66</v>
      </c>
      <c r="G5" s="20" t="s">
        <v>38</v>
      </c>
    </row>
    <row r="6" spans="1:10" s="2" customFormat="1" ht="12" customHeight="1">
      <c r="A6" s="19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</row>
    <row r="7" spans="1:10" s="2" customFormat="1" ht="12" customHeight="1">
      <c r="A7" s="19"/>
      <c r="B7" s="54" t="s">
        <v>4</v>
      </c>
      <c r="C7" s="54"/>
      <c r="D7" s="55"/>
      <c r="E7" s="55"/>
      <c r="F7" s="55"/>
      <c r="G7" s="21"/>
    </row>
    <row r="8" spans="1:10">
      <c r="A8" s="22"/>
      <c r="B8" s="23" t="s">
        <v>31</v>
      </c>
      <c r="C8" s="37">
        <f>C9+C10+C11+C12+C16+C19</f>
        <v>5650.5</v>
      </c>
      <c r="D8" s="14">
        <f>SUM(D9:D22)</f>
        <v>12086</v>
      </c>
      <c r="E8" s="14">
        <f>SUM(E9:E22)</f>
        <v>3913.9</v>
      </c>
      <c r="F8" s="24">
        <f>E8/D8*100</f>
        <v>32.3837497931491</v>
      </c>
      <c r="G8" s="24">
        <f>E8/C8*100</f>
        <v>69.266436598531101</v>
      </c>
      <c r="H8" s="8"/>
      <c r="I8" s="8"/>
    </row>
    <row r="9" spans="1:10">
      <c r="A9" s="22" t="s">
        <v>40</v>
      </c>
      <c r="B9" s="25" t="s">
        <v>8</v>
      </c>
      <c r="C9" s="49">
        <v>676.5</v>
      </c>
      <c r="D9" s="11">
        <v>3235.5</v>
      </c>
      <c r="E9" s="10">
        <v>653.1</v>
      </c>
      <c r="F9" s="26">
        <v>20.18</v>
      </c>
      <c r="G9" s="26">
        <f>E9/C9*100</f>
        <v>96.541019955654107</v>
      </c>
      <c r="I9" s="4"/>
      <c r="J9" s="4"/>
    </row>
    <row r="10" spans="1:10" ht="25.5" customHeight="1">
      <c r="A10" s="22" t="s">
        <v>41</v>
      </c>
      <c r="B10" s="27" t="s">
        <v>9</v>
      </c>
      <c r="C10" s="50">
        <v>493.4</v>
      </c>
      <c r="D10" s="11">
        <v>1981.1</v>
      </c>
      <c r="E10" s="10">
        <v>496.6</v>
      </c>
      <c r="F10" s="26">
        <v>25.06</v>
      </c>
      <c r="G10" s="26">
        <f>E10/C10*100</f>
        <v>100.64856100526957</v>
      </c>
    </row>
    <row r="11" spans="1:10">
      <c r="A11" s="22" t="s">
        <v>42</v>
      </c>
      <c r="B11" s="28" t="s">
        <v>10</v>
      </c>
      <c r="C11" s="33">
        <v>512.20000000000005</v>
      </c>
      <c r="D11" s="11">
        <v>943.8</v>
      </c>
      <c r="E11" s="10">
        <v>2298.8000000000002</v>
      </c>
      <c r="F11" s="26">
        <v>243.56</v>
      </c>
      <c r="G11" s="26">
        <f>E11/C11*100</f>
        <v>448.80905896134323</v>
      </c>
    </row>
    <row r="12" spans="1:10" ht="10.5" customHeight="1">
      <c r="A12" s="22" t="s">
        <v>43</v>
      </c>
      <c r="B12" s="28" t="s">
        <v>11</v>
      </c>
      <c r="C12" s="33">
        <v>916.1</v>
      </c>
      <c r="D12" s="11">
        <v>5746.6</v>
      </c>
      <c r="E12" s="10">
        <v>415.4</v>
      </c>
      <c r="F12" s="26">
        <v>7.22</v>
      </c>
      <c r="G12" s="26">
        <f>E12/C12*100</f>
        <v>45.34439471673398</v>
      </c>
    </row>
    <row r="13" spans="1:10" ht="1.5" hidden="1" customHeight="1">
      <c r="A13" s="22"/>
      <c r="B13" s="27" t="s">
        <v>12</v>
      </c>
      <c r="C13" s="33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33"/>
      <c r="D14" s="11"/>
      <c r="E14" s="10"/>
      <c r="F14" s="26"/>
      <c r="G14" s="26"/>
    </row>
    <row r="15" spans="1:10" ht="2.25" hidden="1" customHeight="1">
      <c r="A15" s="22"/>
      <c r="B15" s="28" t="s">
        <v>14</v>
      </c>
      <c r="C15" s="33"/>
      <c r="D15" s="11"/>
      <c r="E15" s="10"/>
      <c r="F15" s="26"/>
      <c r="G15" s="26"/>
    </row>
    <row r="16" spans="1:10" ht="23.25" customHeight="1">
      <c r="A16" s="22" t="s">
        <v>44</v>
      </c>
      <c r="B16" s="28" t="s">
        <v>15</v>
      </c>
      <c r="C16" s="51">
        <v>29.1</v>
      </c>
      <c r="D16" s="11">
        <v>154</v>
      </c>
      <c r="E16" s="10">
        <v>46.9</v>
      </c>
      <c r="F16" s="26">
        <v>30.45</v>
      </c>
      <c r="G16" s="26">
        <f>E16/C16*100</f>
        <v>161.16838487972507</v>
      </c>
    </row>
    <row r="17" spans="1:10" ht="22.5" hidden="1">
      <c r="A17" s="22"/>
      <c r="B17" s="28" t="s">
        <v>16</v>
      </c>
      <c r="C17" s="33"/>
      <c r="D17" s="11"/>
      <c r="E17" s="10"/>
      <c r="F17" s="26"/>
      <c r="G17" s="26"/>
    </row>
    <row r="18" spans="1:10" s="3" customFormat="1" ht="1.5" customHeight="1">
      <c r="A18" s="29"/>
      <c r="B18" s="28" t="s">
        <v>17</v>
      </c>
      <c r="C18" s="33"/>
      <c r="D18" s="11"/>
      <c r="E18" s="10"/>
      <c r="F18" s="26"/>
      <c r="G18" s="26"/>
    </row>
    <row r="19" spans="1:10" ht="23.25" customHeight="1">
      <c r="A19" s="22" t="s">
        <v>45</v>
      </c>
      <c r="B19" s="28" t="s">
        <v>18</v>
      </c>
      <c r="C19" s="50">
        <v>3023.2</v>
      </c>
      <c r="D19" s="11">
        <v>25</v>
      </c>
      <c r="E19" s="10">
        <v>3.1</v>
      </c>
      <c r="F19" s="26">
        <v>12.4</v>
      </c>
      <c r="G19" s="26">
        <f>E19/C19*100</f>
        <v>0.10254035459116169</v>
      </c>
    </row>
    <row r="20" spans="1:10" hidden="1">
      <c r="A20" s="22"/>
      <c r="B20" s="28" t="s">
        <v>19</v>
      </c>
      <c r="C20" s="33"/>
      <c r="D20" s="11"/>
      <c r="E20" s="10"/>
      <c r="F20" s="26"/>
      <c r="G20" s="26"/>
    </row>
    <row r="21" spans="1:10" hidden="1">
      <c r="A21" s="22"/>
      <c r="B21" s="28" t="s">
        <v>20</v>
      </c>
      <c r="C21" s="33"/>
      <c r="D21" s="11"/>
      <c r="E21" s="10"/>
      <c r="F21" s="26"/>
      <c r="G21" s="26"/>
    </row>
    <row r="22" spans="1:10" hidden="1">
      <c r="A22" s="22"/>
      <c r="B22" s="28" t="s">
        <v>21</v>
      </c>
      <c r="C22" s="33"/>
      <c r="D22" s="11"/>
      <c r="E22" s="10"/>
      <c r="F22" s="26"/>
      <c r="G22" s="26"/>
    </row>
    <row r="23" spans="1:10">
      <c r="A23" s="22" t="s">
        <v>47</v>
      </c>
      <c r="B23" s="30" t="s">
        <v>32</v>
      </c>
      <c r="C23" s="30">
        <f>C24+C25+C26</f>
        <v>135.80000000000001</v>
      </c>
      <c r="D23" s="14">
        <f>D24+D25+D26+D27+D28</f>
        <v>475.5</v>
      </c>
      <c r="E23" s="14">
        <f>E24+E25+E26+E27+E28</f>
        <v>112.5</v>
      </c>
      <c r="F23" s="24">
        <f t="shared" ref="F23" si="0">E23/D23*100</f>
        <v>23.65930599369085</v>
      </c>
      <c r="G23" s="24">
        <f>E23/C23*100</f>
        <v>82.842415316642118</v>
      </c>
      <c r="H23" s="3"/>
      <c r="I23" s="8"/>
    </row>
    <row r="24" spans="1:10" ht="24" customHeight="1">
      <c r="A24" s="22"/>
      <c r="B24" s="28" t="s">
        <v>22</v>
      </c>
      <c r="C24" s="50">
        <v>65.5</v>
      </c>
      <c r="D24" s="11">
        <v>160</v>
      </c>
      <c r="E24" s="10">
        <v>37.799999999999997</v>
      </c>
      <c r="F24" s="26">
        <v>23.62</v>
      </c>
      <c r="G24" s="26">
        <f>E24/C24*100</f>
        <v>57.70992366412213</v>
      </c>
    </row>
    <row r="25" spans="1:10" ht="24" customHeight="1">
      <c r="A25" s="22"/>
      <c r="B25" s="27" t="s">
        <v>23</v>
      </c>
      <c r="C25" s="50">
        <v>74.3</v>
      </c>
      <c r="D25" s="11">
        <v>315.5</v>
      </c>
      <c r="E25" s="10">
        <v>74.7</v>
      </c>
      <c r="F25" s="26">
        <v>23.67</v>
      </c>
      <c r="G25" s="26">
        <f>E25/C25*100</f>
        <v>100.53835800807538</v>
      </c>
    </row>
    <row r="26" spans="1:10" ht="45.75" customHeight="1">
      <c r="A26" s="22"/>
      <c r="B26" s="31" t="s">
        <v>46</v>
      </c>
      <c r="C26" s="52">
        <v>-4</v>
      </c>
      <c r="D26" s="11"/>
      <c r="E26" s="10"/>
      <c r="F26" s="26"/>
      <c r="G26" s="26">
        <f>E26/C26*100</f>
        <v>0</v>
      </c>
    </row>
    <row r="27" spans="1:10" ht="38.25" hidden="1" customHeight="1">
      <c r="A27" s="22"/>
      <c r="B27" s="28" t="s">
        <v>29</v>
      </c>
      <c r="C27" s="28"/>
      <c r="D27" s="11"/>
      <c r="E27" s="10"/>
      <c r="F27" s="26"/>
      <c r="G27" s="26"/>
    </row>
    <row r="28" spans="1:10" ht="0.75" hidden="1" customHeight="1">
      <c r="A28" s="22"/>
      <c r="B28" s="28" t="s">
        <v>30</v>
      </c>
      <c r="C28" s="28"/>
      <c r="D28" s="11"/>
      <c r="E28" s="10"/>
      <c r="F28" s="26"/>
      <c r="G28" s="26"/>
    </row>
    <row r="29" spans="1:10">
      <c r="A29" s="22"/>
      <c r="B29" s="30" t="s">
        <v>33</v>
      </c>
      <c r="C29" s="38">
        <f>C8+C23</f>
        <v>5786.3</v>
      </c>
      <c r="D29" s="14">
        <v>12561.5</v>
      </c>
      <c r="E29" s="14">
        <v>4026.4</v>
      </c>
      <c r="F29" s="32">
        <v>32.049999999999997</v>
      </c>
      <c r="G29" s="32">
        <f>E29/C29*100</f>
        <v>69.585054352522334</v>
      </c>
      <c r="H29" s="8"/>
      <c r="I29" s="13"/>
      <c r="J29" s="1"/>
    </row>
    <row r="30" spans="1:10">
      <c r="A30" s="22"/>
      <c r="B30" s="54" t="s">
        <v>1</v>
      </c>
      <c r="C30" s="54"/>
      <c r="D30" s="54"/>
      <c r="E30" s="54"/>
      <c r="F30" s="54"/>
      <c r="G30" s="20"/>
      <c r="I30" s="1"/>
      <c r="J30" s="1"/>
    </row>
    <row r="31" spans="1:10">
      <c r="A31" s="39" t="s">
        <v>48</v>
      </c>
      <c r="B31" s="30" t="s">
        <v>0</v>
      </c>
      <c r="C31" s="30"/>
      <c r="D31" s="15">
        <f>D32</f>
        <v>56.4</v>
      </c>
      <c r="E31" s="15">
        <f>E32</f>
        <v>5</v>
      </c>
      <c r="F31" s="32">
        <f t="shared" ref="F31:F42" si="1">E31/D31*100</f>
        <v>8.8652482269503547</v>
      </c>
      <c r="G31" s="32"/>
      <c r="I31" s="1"/>
      <c r="J31" s="1"/>
    </row>
    <row r="32" spans="1:10">
      <c r="A32" s="40" t="s">
        <v>53</v>
      </c>
      <c r="B32" s="41" t="s">
        <v>54</v>
      </c>
      <c r="C32" s="41"/>
      <c r="D32" s="16">
        <v>56.4</v>
      </c>
      <c r="E32" s="16">
        <v>5</v>
      </c>
      <c r="F32" s="42">
        <f t="shared" si="1"/>
        <v>8.8652482269503547</v>
      </c>
      <c r="G32" s="42"/>
      <c r="I32" s="1"/>
      <c r="J32" s="1"/>
    </row>
    <row r="33" spans="1:10">
      <c r="A33" s="39" t="s">
        <v>49</v>
      </c>
      <c r="B33" s="30" t="s">
        <v>25</v>
      </c>
      <c r="C33" s="30">
        <f>C34</f>
        <v>65.5</v>
      </c>
      <c r="D33" s="15">
        <f>D34</f>
        <v>160</v>
      </c>
      <c r="E33" s="15">
        <f>E34</f>
        <v>24.9</v>
      </c>
      <c r="F33" s="32">
        <f t="shared" si="1"/>
        <v>15.562499999999998</v>
      </c>
      <c r="G33" s="32">
        <f>E33/C33*100</f>
        <v>38.015267175572518</v>
      </c>
      <c r="I33" s="1"/>
      <c r="J33" s="1"/>
    </row>
    <row r="34" spans="1:10">
      <c r="A34" s="39" t="s">
        <v>55</v>
      </c>
      <c r="B34" s="41" t="s">
        <v>56</v>
      </c>
      <c r="C34" s="41">
        <v>65.5</v>
      </c>
      <c r="D34" s="16">
        <v>160</v>
      </c>
      <c r="E34" s="16">
        <v>24.9</v>
      </c>
      <c r="F34" s="42">
        <f t="shared" si="1"/>
        <v>15.562499999999998</v>
      </c>
      <c r="G34" s="42">
        <f>E34/C34*100</f>
        <v>38.015267175572518</v>
      </c>
      <c r="I34" s="1"/>
      <c r="J34" s="1"/>
    </row>
    <row r="35" spans="1:10">
      <c r="A35" s="39" t="s">
        <v>50</v>
      </c>
      <c r="B35" s="30" t="s">
        <v>5</v>
      </c>
      <c r="C35" s="30"/>
      <c r="D35" s="15">
        <f>D36</f>
        <v>1981.1</v>
      </c>
      <c r="E35" s="15">
        <f>E36</f>
        <v>19.5</v>
      </c>
      <c r="F35" s="32">
        <f t="shared" si="1"/>
        <v>0.98430165059815256</v>
      </c>
      <c r="G35" s="32"/>
      <c r="I35" s="1"/>
      <c r="J35" s="1"/>
    </row>
    <row r="36" spans="1:10" s="43" customFormat="1">
      <c r="A36" s="40" t="s">
        <v>57</v>
      </c>
      <c r="B36" s="41" t="s">
        <v>58</v>
      </c>
      <c r="C36" s="41"/>
      <c r="D36" s="16">
        <v>1981.1</v>
      </c>
      <c r="E36" s="16">
        <v>19.5</v>
      </c>
      <c r="F36" s="42">
        <f t="shared" si="1"/>
        <v>0.98430165059815256</v>
      </c>
      <c r="G36" s="32"/>
      <c r="I36" s="44"/>
      <c r="J36" s="44"/>
    </row>
    <row r="37" spans="1:10">
      <c r="A37" s="39" t="s">
        <v>51</v>
      </c>
      <c r="B37" s="30" t="s">
        <v>7</v>
      </c>
      <c r="C37" s="30">
        <f>C39</f>
        <v>403.7</v>
      </c>
      <c r="D37" s="15">
        <f>SUM(D38:D39)</f>
        <v>3534.8</v>
      </c>
      <c r="E37" s="15">
        <f>SUM(E38:E39)</f>
        <v>606</v>
      </c>
      <c r="F37" s="32">
        <f t="shared" si="1"/>
        <v>17.143827090641619</v>
      </c>
      <c r="G37" s="32">
        <f t="shared" ref="G37:G42" si="2">E37/C37*100</f>
        <v>150.11146891255885</v>
      </c>
      <c r="I37" s="1"/>
      <c r="J37" s="1"/>
    </row>
    <row r="38" spans="1:10" s="43" customFormat="1">
      <c r="A38" s="40" t="s">
        <v>59</v>
      </c>
      <c r="B38" s="36" t="s">
        <v>61</v>
      </c>
      <c r="C38" s="41"/>
      <c r="D38" s="16">
        <v>129</v>
      </c>
      <c r="E38" s="16">
        <v>0</v>
      </c>
      <c r="F38" s="42">
        <f t="shared" si="1"/>
        <v>0</v>
      </c>
      <c r="G38" s="32"/>
      <c r="I38" s="44"/>
      <c r="J38" s="44"/>
    </row>
    <row r="39" spans="1:10" s="43" customFormat="1">
      <c r="A39" s="40" t="s">
        <v>60</v>
      </c>
      <c r="B39" s="36" t="s">
        <v>62</v>
      </c>
      <c r="C39" s="41">
        <v>403.7</v>
      </c>
      <c r="D39" s="16">
        <v>3405.8</v>
      </c>
      <c r="E39" s="16">
        <v>606</v>
      </c>
      <c r="F39" s="42">
        <f t="shared" si="1"/>
        <v>17.793176346232894</v>
      </c>
      <c r="G39" s="42">
        <f t="shared" si="2"/>
        <v>150.11146891255885</v>
      </c>
      <c r="I39" s="44"/>
      <c r="J39" s="44"/>
    </row>
    <row r="40" spans="1:10" ht="22.5">
      <c r="A40" s="39" t="s">
        <v>52</v>
      </c>
      <c r="B40" s="30" t="s">
        <v>34</v>
      </c>
      <c r="C40" s="45">
        <f>C41</f>
        <v>1456.2</v>
      </c>
      <c r="D40" s="15">
        <f>D41</f>
        <v>6829.2</v>
      </c>
      <c r="E40" s="15">
        <v>0</v>
      </c>
      <c r="F40" s="32">
        <f t="shared" si="1"/>
        <v>0</v>
      </c>
      <c r="G40" s="32">
        <f t="shared" si="2"/>
        <v>0</v>
      </c>
      <c r="I40" s="1"/>
      <c r="J40" s="1"/>
    </row>
    <row r="41" spans="1:10" s="43" customFormat="1" ht="33.75">
      <c r="A41" s="40" t="s">
        <v>63</v>
      </c>
      <c r="B41" s="36" t="s">
        <v>64</v>
      </c>
      <c r="C41" s="46">
        <v>1456.2</v>
      </c>
      <c r="D41" s="16">
        <v>6829.2</v>
      </c>
      <c r="E41" s="16">
        <v>0</v>
      </c>
      <c r="F41" s="42">
        <f t="shared" si="1"/>
        <v>0</v>
      </c>
      <c r="G41" s="42">
        <f t="shared" si="2"/>
        <v>0</v>
      </c>
      <c r="I41" s="44"/>
      <c r="J41" s="44"/>
    </row>
    <row r="42" spans="1:10">
      <c r="A42" s="22"/>
      <c r="B42" s="30" t="s">
        <v>33</v>
      </c>
      <c r="C42" s="30">
        <f>C33+C37+C40</f>
        <v>1925.4</v>
      </c>
      <c r="D42" s="15">
        <f>D31+D33+D35+D37+D40</f>
        <v>12561.5</v>
      </c>
      <c r="E42" s="15">
        <f>E31+E33+E35+E37</f>
        <v>655.4</v>
      </c>
      <c r="F42" s="32">
        <f t="shared" si="1"/>
        <v>5.2175297536122276</v>
      </c>
      <c r="G42" s="32">
        <f t="shared" si="2"/>
        <v>34.03968006647969</v>
      </c>
      <c r="H42" s="8"/>
      <c r="I42" s="13"/>
      <c r="J42" s="1"/>
    </row>
    <row r="43" spans="1:10" ht="22.5">
      <c r="A43" s="22"/>
      <c r="B43" s="30" t="s">
        <v>26</v>
      </c>
      <c r="C43" s="47">
        <f>C29-C42</f>
        <v>3860.9</v>
      </c>
      <c r="D43" s="15">
        <f>D29-D42</f>
        <v>0</v>
      </c>
      <c r="E43" s="15">
        <f>E29-E42</f>
        <v>3371</v>
      </c>
      <c r="F43" s="34"/>
      <c r="G43" s="34"/>
      <c r="H43" s="8"/>
      <c r="I43" s="12"/>
      <c r="J43" s="4"/>
    </row>
    <row r="44" spans="1:10">
      <c r="A44" s="22"/>
      <c r="B44" s="54" t="s">
        <v>35</v>
      </c>
      <c r="C44" s="54"/>
      <c r="D44" s="54"/>
      <c r="E44" s="54"/>
      <c r="F44" s="54"/>
      <c r="G44" s="20"/>
    </row>
    <row r="45" spans="1:10" s="5" customFormat="1" ht="22.5">
      <c r="A45" s="35"/>
      <c r="B45" s="33" t="s">
        <v>27</v>
      </c>
      <c r="C45" s="33"/>
      <c r="D45" s="17"/>
      <c r="E45" s="17"/>
      <c r="F45" s="34"/>
      <c r="G45" s="34"/>
    </row>
    <row r="46" spans="1:10" ht="25.5" customHeight="1">
      <c r="A46" s="22"/>
      <c r="B46" s="36" t="s">
        <v>28</v>
      </c>
      <c r="C46" s="36"/>
      <c r="D46" s="17"/>
      <c r="E46" s="17"/>
      <c r="F46" s="34"/>
      <c r="G46" s="34"/>
    </row>
    <row r="47" spans="1:10" s="5" customFormat="1" ht="22.5">
      <c r="A47" s="35"/>
      <c r="B47" s="33" t="s">
        <v>2</v>
      </c>
      <c r="C47" s="33"/>
      <c r="D47" s="17"/>
      <c r="E47" s="17"/>
      <c r="F47" s="34"/>
      <c r="G47" s="34"/>
    </row>
    <row r="48" spans="1:10" s="5" customFormat="1" ht="22.5">
      <c r="A48" s="35"/>
      <c r="B48" s="33" t="s">
        <v>3</v>
      </c>
      <c r="C48" s="17">
        <v>-3860.9</v>
      </c>
      <c r="D48" s="16"/>
      <c r="E48" s="17">
        <v>-3358.2</v>
      </c>
      <c r="F48" s="34"/>
      <c r="G48" s="34"/>
    </row>
    <row r="49" spans="1:7">
      <c r="A49" s="22"/>
      <c r="B49" s="30" t="s">
        <v>33</v>
      </c>
      <c r="C49" s="15">
        <f>SUM(C45:C48)</f>
        <v>-3860.9</v>
      </c>
      <c r="D49" s="15">
        <f>SUM(D45:D48)</f>
        <v>0</v>
      </c>
      <c r="E49" s="15">
        <f>SUM(E45:E48)</f>
        <v>-3358.2</v>
      </c>
      <c r="F49" s="32"/>
      <c r="G49" s="32"/>
    </row>
  </sheetData>
  <mergeCells count="4">
    <mergeCell ref="B1:F3"/>
    <mergeCell ref="B7:F7"/>
    <mergeCell ref="B30:F30"/>
    <mergeCell ref="B44:F4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2016-09-20T07:50:49Z</cp:lastPrinted>
  <dcterms:created xsi:type="dcterms:W3CDTF">2009-04-17T07:03:32Z</dcterms:created>
  <dcterms:modified xsi:type="dcterms:W3CDTF">2016-09-20T07:50:51Z</dcterms:modified>
</cp:coreProperties>
</file>